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ODA DAC" sheetId="1" r:id="rId1"/>
    <sheet name="ODA DAC (g)" sheetId="2" r:id="rId2"/>
  </sheets>
  <definedNames>
    <definedName name="_xlnm.Print_Area" localSheetId="0">'ODA DAC'!$A$1:$F$78</definedName>
  </definedNames>
  <calcPr fullCalcOnLoad="1"/>
</workbook>
</file>

<file path=xl/sharedStrings.xml><?xml version="1.0" encoding="utf-8"?>
<sst xmlns="http://schemas.openxmlformats.org/spreadsheetml/2006/main" count="12" uniqueCount="12">
  <si>
    <t>Official Development Assistance from Development Assistance Committee Members, 1960-2009</t>
  </si>
  <si>
    <t>Year</t>
  </si>
  <si>
    <t>Total Net ODA</t>
  </si>
  <si>
    <t>Total ODA Grants</t>
  </si>
  <si>
    <t>Debt Forgiveness Grants</t>
  </si>
  <si>
    <t>Billion U.S. Dollars (Current Year)</t>
  </si>
  <si>
    <t>Notes:</t>
  </si>
  <si>
    <t>1) Total Net ODA refers to total grants (transfers of cash, goods, and services not requiring repayment) and loans/credits provided to recipient countries, minus repayments to donor countries of principal on loans.</t>
  </si>
  <si>
    <t>2) The Development Assistance Committee (DAC) is a group of twenty-three
major bilateral donors: the EU-15, plus Australia, Canada, Japan, New
Zealand, Norway, Switzerland, the United States, and the European Commission.</t>
  </si>
  <si>
    <t xml:space="preserve">3) Total Net ODA from DAC countries is equal to 98.7% of total net ODA distributed to recipient countries. Total ODA Grants from DAC countries is equal to 99.4% of total ODA grants distributed to recipient countries. Debt Forgiveness Grants from DAC countries are equal to 99.9% of all debt forgiveness distributed to recipient countries. </t>
  </si>
  <si>
    <r>
      <t xml:space="preserve">Source: Compiled by Earth Policy Institute from Organisation for Economic Cooperation and Development (OECD), </t>
    </r>
    <r>
      <rPr>
        <i/>
        <sz val="10"/>
        <rFont val="Arial"/>
        <family val="2"/>
      </rPr>
      <t>OECD Statistics</t>
    </r>
    <r>
      <rPr>
        <sz val="10"/>
        <rFont val="Arial"/>
        <family val="2"/>
      </rPr>
      <t>, electronic database, at stats.oecd.org/Index.aspx, updated 4 October 2010; OECD, "DAC's Glossary," at www.oecd.org/glossary/0,3414,en_2649_33721_1965693_1_1_1_1,00.html.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</si>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</sst>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#0.00;\-##0.00;0"/>
    <numFmt numFmtId="171" formatCode="#,##0.0"/>
    <numFmt numFmtId="172" formatCode="0.0000000"/>
    <numFmt numFmtId="173" formatCode="0.00000"/>
    <numFmt numFmtId="174" formatCode="#\ ###\ ##0,"/>
    <numFmt numFmtId="175" formatCode="0.000"/>
    <numFmt numFmtId="176" formatCode="_(* #,##0.0_);_(* \(#,##0.0\);_(* &quot;-&quot;??_);_(@_)"/>
    <numFmt numFmtId="177" formatCode="_(* #,##0_);_(* \(#,##0\);_(* &quot;-&quot;??_);_(@_)"/>
    <numFmt numFmtId="178" formatCode="0.0000"/>
    <numFmt numFmtId="179" formatCode="[$-409]dddd\,\ mmmm\ dd\,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0"/>
    </font>
    <font>
      <i/>
      <sz val="10"/>
      <color indexed="8"/>
      <name val="Verdana"/>
      <family val="0"/>
    </font>
    <font>
      <sz val="10"/>
      <color indexed="54"/>
      <name val="Verdana"/>
      <family val="0"/>
    </font>
    <font>
      <b/>
      <sz val="10"/>
      <color indexed="8"/>
      <name val="Verdana"/>
      <family val="0"/>
    </font>
    <font>
      <sz val="11"/>
      <color indexed="8"/>
      <name val="Arial"/>
      <family val="0"/>
    </font>
    <font>
      <b/>
      <sz val="13"/>
      <color indexed="9"/>
      <name val="Verdana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3" fontId="6" fillId="22" borderId="3">
      <alignment horizontal="right" vertical="center" indent="1"/>
      <protection/>
    </xf>
    <xf numFmtId="3" fontId="7" fillId="22" borderId="3">
      <alignment horizontal="right" vertical="center" indent="1"/>
      <protection/>
    </xf>
    <xf numFmtId="0" fontId="8" fillId="22" borderId="3">
      <alignment horizontal="left" vertical="center" indent="1"/>
      <protection/>
    </xf>
    <xf numFmtId="0" fontId="9" fillId="7" borderId="3">
      <alignment horizontal="center" vertical="center"/>
      <protection/>
    </xf>
    <xf numFmtId="3" fontId="6" fillId="22" borderId="3">
      <alignment horizontal="right" vertical="center" indent="1"/>
      <protection/>
    </xf>
    <xf numFmtId="0" fontId="0" fillId="22" borderId="0">
      <alignment/>
      <protection/>
    </xf>
    <xf numFmtId="3" fontId="7" fillId="22" borderId="3">
      <alignment horizontal="right" vertical="center" indent="1"/>
      <protection/>
    </xf>
    <xf numFmtId="0" fontId="10" fillId="22" borderId="4">
      <alignment/>
      <protection/>
    </xf>
    <xf numFmtId="0" fontId="11" fillId="23" borderId="3">
      <alignment horizontal="left" vertical="center" indent="1"/>
      <protection/>
    </xf>
    <xf numFmtId="0" fontId="8" fillId="22" borderId="3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8" applyNumberFormat="0" applyFill="0" applyAlignment="0" applyProtection="0"/>
    <xf numFmtId="0" fontId="21" fillId="24" borderId="0" applyNumberFormat="0" applyBorder="0" applyAlignment="0" applyProtection="0"/>
    <xf numFmtId="0" fontId="0" fillId="25" borderId="9" applyNumberFormat="0" applyFont="0" applyAlignment="0" applyProtection="0"/>
    <xf numFmtId="0" fontId="22" fillId="20" borderId="10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171" fontId="0" fillId="0" borderId="0" xfId="0" applyNumberFormat="1" applyAlignment="1">
      <alignment/>
    </xf>
    <xf numFmtId="16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12" xfId="0" applyBorder="1" applyAlignment="1">
      <alignment horizontal="left"/>
    </xf>
    <xf numFmtId="164" fontId="0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26" fillId="0" borderId="0" xfId="0" applyNumberFormat="1" applyFont="1" applyBorder="1" applyAlignment="1">
      <alignment horizontal="right"/>
    </xf>
    <xf numFmtId="173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27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wrapText="1" shrinkToFit="1"/>
    </xf>
    <xf numFmtId="0" fontId="0" fillId="0" borderId="0" xfId="0" applyAlignment="1">
      <alignment/>
    </xf>
  </cellXfs>
  <cellStyles count="59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lsAltDataPrezn1" xfId="43"/>
    <cellStyle name="clsAltMRVDataPrezn1" xfId="44"/>
    <cellStyle name="clsAltRowHeader" xfId="45"/>
    <cellStyle name="clsColumnHeader" xfId="46"/>
    <cellStyle name="clsDataPrezn1" xfId="47"/>
    <cellStyle name="clsDefault" xfId="48"/>
    <cellStyle name="clsMRVDataPrezn1" xfId="49"/>
    <cellStyle name="clsMRVRow" xfId="50"/>
    <cellStyle name="clsReportHeader" xfId="51"/>
    <cellStyle name="clsRowHeader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Official Development Assistance from Development Assistance Committee Members, 1960-2009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'ODA DAC'!$B$4</c:f>
              <c:strCache>
                <c:ptCount val="1"/>
                <c:pt idx="0">
                  <c:v>Total Net ODA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'ODA DAC'!$A$7:$A$56</c:f>
              <c:numCache>
                <c:ptCount val="5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</c:numCache>
            </c:numRef>
          </c:xVal>
          <c:yVal>
            <c:numRef>
              <c:f>'ODA DAC'!$B$7:$B$56</c:f>
              <c:numCache>
                <c:ptCount val="50"/>
                <c:pt idx="0">
                  <c:v>4.67567</c:v>
                </c:pt>
                <c:pt idx="1">
                  <c:v>5.2437</c:v>
                </c:pt>
                <c:pt idx="2">
                  <c:v>5.55437</c:v>
                </c:pt>
                <c:pt idx="3">
                  <c:v>5.7523</c:v>
                </c:pt>
                <c:pt idx="4">
                  <c:v>5.924</c:v>
                </c:pt>
                <c:pt idx="5">
                  <c:v>6.48942</c:v>
                </c:pt>
                <c:pt idx="6">
                  <c:v>6.45859</c:v>
                </c:pt>
                <c:pt idx="7">
                  <c:v>6.35811</c:v>
                </c:pt>
                <c:pt idx="8">
                  <c:v>6.91392</c:v>
                </c:pt>
                <c:pt idx="9">
                  <c:v>6.8889</c:v>
                </c:pt>
                <c:pt idx="10">
                  <c:v>6.71288</c:v>
                </c:pt>
                <c:pt idx="11">
                  <c:v>7.28362</c:v>
                </c:pt>
                <c:pt idx="12">
                  <c:v>8.84389</c:v>
                </c:pt>
                <c:pt idx="13">
                  <c:v>8.70293</c:v>
                </c:pt>
                <c:pt idx="14">
                  <c:v>11.17976</c:v>
                </c:pt>
                <c:pt idx="15">
                  <c:v>13.25398</c:v>
                </c:pt>
                <c:pt idx="16">
                  <c:v>13.24816</c:v>
                </c:pt>
                <c:pt idx="17">
                  <c:v>14.95565</c:v>
                </c:pt>
                <c:pt idx="18">
                  <c:v>19.14766</c:v>
                </c:pt>
                <c:pt idx="19">
                  <c:v>21.8408</c:v>
                </c:pt>
                <c:pt idx="20">
                  <c:v>26.19505</c:v>
                </c:pt>
                <c:pt idx="21">
                  <c:v>24.60395</c:v>
                </c:pt>
                <c:pt idx="22">
                  <c:v>27.03698</c:v>
                </c:pt>
                <c:pt idx="23">
                  <c:v>26.77046</c:v>
                </c:pt>
                <c:pt idx="24">
                  <c:v>28.13038</c:v>
                </c:pt>
                <c:pt idx="25">
                  <c:v>28.75547</c:v>
                </c:pt>
                <c:pt idx="26">
                  <c:v>35.83601</c:v>
                </c:pt>
                <c:pt idx="27">
                  <c:v>40.62923</c:v>
                </c:pt>
                <c:pt idx="28">
                  <c:v>47.09699</c:v>
                </c:pt>
                <c:pt idx="29">
                  <c:v>45.76859</c:v>
                </c:pt>
                <c:pt idx="30">
                  <c:v>54.32501</c:v>
                </c:pt>
                <c:pt idx="31">
                  <c:v>58.35878</c:v>
                </c:pt>
                <c:pt idx="32">
                  <c:v>62.43511</c:v>
                </c:pt>
                <c:pt idx="33">
                  <c:v>56.25941</c:v>
                </c:pt>
                <c:pt idx="34">
                  <c:v>58.96023</c:v>
                </c:pt>
                <c:pt idx="35">
                  <c:v>58.8957</c:v>
                </c:pt>
                <c:pt idx="36">
                  <c:v>55.75058</c:v>
                </c:pt>
                <c:pt idx="37">
                  <c:v>48.65017</c:v>
                </c:pt>
                <c:pt idx="38">
                  <c:v>52.26956</c:v>
                </c:pt>
                <c:pt idx="39">
                  <c:v>53.55072</c:v>
                </c:pt>
                <c:pt idx="40">
                  <c:v>53.96156</c:v>
                </c:pt>
                <c:pt idx="41">
                  <c:v>52.68723</c:v>
                </c:pt>
                <c:pt idx="42">
                  <c:v>58.57546</c:v>
                </c:pt>
                <c:pt idx="43">
                  <c:v>69.43077</c:v>
                </c:pt>
                <c:pt idx="44">
                  <c:v>79.85483</c:v>
                </c:pt>
                <c:pt idx="45">
                  <c:v>107.83013</c:v>
                </c:pt>
                <c:pt idx="46">
                  <c:v>104.82314</c:v>
                </c:pt>
                <c:pt idx="47">
                  <c:v>104.18107</c:v>
                </c:pt>
                <c:pt idx="48">
                  <c:v>122.29556</c:v>
                </c:pt>
                <c:pt idx="49">
                  <c:v>119.68066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'ODA DAC'!$D$4</c:f>
              <c:strCache>
                <c:ptCount val="1"/>
                <c:pt idx="0">
                  <c:v>Debt Forgiveness Grants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'ODA DAC'!$A$7:$A$56</c:f>
              <c:numCache>
                <c:ptCount val="5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</c:numCache>
            </c:numRef>
          </c:xVal>
          <c:yVal>
            <c:numRef>
              <c:f>'ODA DAC'!$D$7:$D$56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0.00107</c:v>
                </c:pt>
                <c:pt idx="9">
                  <c:v>0.00047999999999999996</c:v>
                </c:pt>
                <c:pt idx="10">
                  <c:v>0.0107</c:v>
                </c:pt>
                <c:pt idx="11">
                  <c:v>0.022</c:v>
                </c:pt>
                <c:pt idx="12">
                  <c:v>0.27161</c:v>
                </c:pt>
                <c:pt idx="13">
                  <c:v>0.02925</c:v>
                </c:pt>
                <c:pt idx="14">
                  <c:v>0.0167</c:v>
                </c:pt>
                <c:pt idx="15">
                  <c:v>0.01927</c:v>
                </c:pt>
                <c:pt idx="16">
                  <c:v>0.13071000000000002</c:v>
                </c:pt>
                <c:pt idx="17">
                  <c:v>0.16763999999999998</c:v>
                </c:pt>
                <c:pt idx="18">
                  <c:v>0.66149</c:v>
                </c:pt>
                <c:pt idx="19">
                  <c:v>0.5225299999999999</c:v>
                </c:pt>
                <c:pt idx="20">
                  <c:v>1.15621</c:v>
                </c:pt>
                <c:pt idx="21">
                  <c:v>0.22041999999999998</c:v>
                </c:pt>
                <c:pt idx="22">
                  <c:v>0.07421</c:v>
                </c:pt>
                <c:pt idx="23">
                  <c:v>0.14819</c:v>
                </c:pt>
                <c:pt idx="24">
                  <c:v>0.10862000000000001</c:v>
                </c:pt>
                <c:pt idx="25">
                  <c:v>0.27976</c:v>
                </c:pt>
                <c:pt idx="26">
                  <c:v>0.30261</c:v>
                </c:pt>
                <c:pt idx="27">
                  <c:v>0.19063999999999998</c:v>
                </c:pt>
                <c:pt idx="28">
                  <c:v>0.29017000000000004</c:v>
                </c:pt>
                <c:pt idx="29">
                  <c:v>0.61972</c:v>
                </c:pt>
                <c:pt idx="30">
                  <c:v>4.31265</c:v>
                </c:pt>
                <c:pt idx="31">
                  <c:v>6.0206800000000005</c:v>
                </c:pt>
                <c:pt idx="32">
                  <c:v>2.99604</c:v>
                </c:pt>
                <c:pt idx="33">
                  <c:v>2.70102</c:v>
                </c:pt>
                <c:pt idx="34">
                  <c:v>3.45239</c:v>
                </c:pt>
                <c:pt idx="35">
                  <c:v>3.72356</c:v>
                </c:pt>
                <c:pt idx="36">
                  <c:v>3.39767</c:v>
                </c:pt>
                <c:pt idx="37">
                  <c:v>3.12204</c:v>
                </c:pt>
                <c:pt idx="38">
                  <c:v>3.01186</c:v>
                </c:pt>
                <c:pt idx="39">
                  <c:v>2.2768800000000002</c:v>
                </c:pt>
                <c:pt idx="40">
                  <c:v>2.04515</c:v>
                </c:pt>
                <c:pt idx="41">
                  <c:v>2.50143</c:v>
                </c:pt>
                <c:pt idx="42">
                  <c:v>4.53849</c:v>
                </c:pt>
                <c:pt idx="43">
                  <c:v>8.31739</c:v>
                </c:pt>
                <c:pt idx="44">
                  <c:v>7.13411</c:v>
                </c:pt>
                <c:pt idx="45">
                  <c:v>24.99891</c:v>
                </c:pt>
                <c:pt idx="46">
                  <c:v>18.59986</c:v>
                </c:pt>
                <c:pt idx="47">
                  <c:v>9.62389</c:v>
                </c:pt>
                <c:pt idx="48">
                  <c:v>11.06734</c:v>
                </c:pt>
                <c:pt idx="49">
                  <c:v>0.5441</c:v>
                </c:pt>
              </c:numCache>
            </c:numRef>
          </c:yVal>
          <c:smooth val="0"/>
        </c:ser>
        <c:axId val="44179802"/>
        <c:axId val="62073899"/>
      </c:scatterChart>
      <c:valAx>
        <c:axId val="44179802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OECD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073899"/>
        <c:crossesAt val="0"/>
        <c:crossBetween val="midCat"/>
        <c:dispUnits/>
        <c:majorUnit val="5"/>
        <c:minorUnit val="1"/>
      </c:valAx>
      <c:valAx>
        <c:axId val="62073899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Billion U.S. Dollars (Current 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179802"/>
        <c:crossesAt val="1960"/>
        <c:crossBetween val="midCat"/>
        <c:dispUnits/>
        <c:majorUnit val="20"/>
        <c:min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0.67025</cdr:x>
      <cdr:y>0.52975</cdr:y>
    </cdr:from>
    <cdr:to>
      <cdr:x>0.8485</cdr:x>
      <cdr:y>0.59425</cdr:y>
    </cdr:to>
    <cdr:sp>
      <cdr:nvSpPr>
        <cdr:cNvPr id="1" name="Text Box 1"/>
        <cdr:cNvSpPr txBox="1">
          <a:spLocks noChangeArrowheads="1"/>
        </cdr:cNvSpPr>
      </cdr:nvSpPr>
      <cdr:spPr>
        <a:xfrm>
          <a:off x="3971925" y="2657475"/>
          <a:ext cx="10572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Net ODA</a:t>
          </a:r>
        </a:p>
      </cdr:txBody>
    </cdr:sp>
  </cdr:relSizeAnchor>
  <cdr:relSizeAnchor xmlns:cdr="http://schemas.openxmlformats.org/drawingml/2006/chartDrawing">
    <cdr:from>
      <cdr:x>0.59425</cdr:x>
      <cdr:y>0.79475</cdr:y>
    </cdr:from>
    <cdr:to>
      <cdr:x>0.85775</cdr:x>
      <cdr:y>0.84475</cdr:y>
    </cdr:to>
    <cdr:sp>
      <cdr:nvSpPr>
        <cdr:cNvPr id="2" name="Text Box 2"/>
        <cdr:cNvSpPr txBox="1">
          <a:spLocks noChangeArrowheads="1"/>
        </cdr:cNvSpPr>
      </cdr:nvSpPr>
      <cdr:spPr>
        <a:xfrm>
          <a:off x="3524250" y="3981450"/>
          <a:ext cx="1562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Debt Forgiveness Grants</a:t>
          </a:r>
        </a:p>
      </cdr:txBody>
    </cdr:sp>
  </cdr:relSizeAnchor>
  <cdr:relSizeAnchor xmlns:cdr="http://schemas.openxmlformats.org/drawingml/2006/chartDrawing">
    <cdr:from>
      <cdr:x>0.964</cdr:x>
      <cdr:y>0.1355</cdr:y>
    </cdr:from>
    <cdr:to>
      <cdr:x>0.99325</cdr:x>
      <cdr:y>0.87275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715000" y="67627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SheetLayoutView="100" workbookViewId="0" topLeftCell="A1">
      <selection activeCell="A1" sqref="A1:E2"/>
    </sheetView>
  </sheetViews>
  <sheetFormatPr defaultColWidth="9.140625" defaultRowHeight="12.75"/>
  <cols>
    <col min="2" max="2" width="13.7109375" style="0" customWidth="1"/>
    <col min="3" max="3" width="18.28125" style="0" customWidth="1"/>
    <col min="4" max="4" width="22.8515625" style="0" customWidth="1"/>
  </cols>
  <sheetData>
    <row r="1" spans="1:5" ht="12.75" customHeight="1">
      <c r="A1" s="18" t="s">
        <v>0</v>
      </c>
      <c r="B1" s="19"/>
      <c r="C1" s="19"/>
      <c r="D1" s="19"/>
      <c r="E1" s="19"/>
    </row>
    <row r="2" spans="1:5" ht="12.75" customHeight="1">
      <c r="A2" s="19"/>
      <c r="B2" s="19"/>
      <c r="C2" s="19"/>
      <c r="D2" s="19"/>
      <c r="E2" s="19"/>
    </row>
    <row r="4" spans="1:8" ht="12.75">
      <c r="A4" s="1" t="s">
        <v>1</v>
      </c>
      <c r="B4" s="2" t="s">
        <v>2</v>
      </c>
      <c r="C4" s="2" t="s">
        <v>3</v>
      </c>
      <c r="D4" s="3" t="s">
        <v>4</v>
      </c>
      <c r="E4" s="4"/>
      <c r="F4" s="5"/>
      <c r="G4" s="5"/>
      <c r="H4" s="5"/>
    </row>
    <row r="5" spans="1:4" ht="12.75">
      <c r="A5" s="6"/>
      <c r="B5" s="21" t="s">
        <v>5</v>
      </c>
      <c r="C5" s="21"/>
      <c r="D5" s="21"/>
    </row>
    <row r="6" spans="1:4" ht="12.75">
      <c r="A6" s="6"/>
      <c r="B6" s="6"/>
      <c r="C6" s="6"/>
      <c r="D6" s="6"/>
    </row>
    <row r="7" spans="1:8" ht="12.75">
      <c r="A7" s="7">
        <v>1960</v>
      </c>
      <c r="B7" s="8">
        <v>4.67567</v>
      </c>
      <c r="C7" s="8">
        <f>3690.5/1000</f>
        <v>3.6905</v>
      </c>
      <c r="D7" s="8">
        <v>0</v>
      </c>
      <c r="E7" s="9"/>
      <c r="F7" s="10"/>
      <c r="G7" s="10"/>
      <c r="H7" s="10"/>
    </row>
    <row r="8" spans="1:8" ht="12.75">
      <c r="A8" s="7">
        <v>1961</v>
      </c>
      <c r="B8" s="8">
        <v>5.2437</v>
      </c>
      <c r="C8" s="8">
        <v>3.9879</v>
      </c>
      <c r="D8" s="8">
        <v>0</v>
      </c>
      <c r="E8" s="9"/>
      <c r="F8" s="10"/>
      <c r="G8" s="10"/>
      <c r="H8" s="10"/>
    </row>
    <row r="9" spans="1:8" ht="12.75">
      <c r="A9" s="7">
        <v>1962</v>
      </c>
      <c r="B9" s="8">
        <v>5.55437</v>
      </c>
      <c r="C9" s="8">
        <v>4.0166</v>
      </c>
      <c r="D9" s="8">
        <v>0</v>
      </c>
      <c r="E9" s="9"/>
      <c r="F9" s="10"/>
      <c r="G9" s="10"/>
      <c r="H9" s="10"/>
    </row>
    <row r="10" spans="1:8" ht="12.75">
      <c r="A10" s="7">
        <v>1963</v>
      </c>
      <c r="B10" s="8">
        <v>5.7523</v>
      </c>
      <c r="C10" s="8">
        <v>3.9312</v>
      </c>
      <c r="D10" s="8">
        <v>0</v>
      </c>
      <c r="E10" s="9"/>
      <c r="F10" s="10"/>
      <c r="G10" s="10"/>
      <c r="H10" s="10"/>
    </row>
    <row r="11" spans="1:8" ht="12.75">
      <c r="A11" s="7">
        <v>1964</v>
      </c>
      <c r="B11" s="8">
        <v>5.924</v>
      </c>
      <c r="C11" s="8">
        <v>3.8005</v>
      </c>
      <c r="D11" s="8">
        <v>0</v>
      </c>
      <c r="E11" s="9"/>
      <c r="F11" s="10"/>
      <c r="G11" s="10"/>
      <c r="H11" s="10"/>
    </row>
    <row r="12" spans="1:8" ht="12.75">
      <c r="A12" s="7">
        <v>1965</v>
      </c>
      <c r="B12" s="8">
        <v>6.48942</v>
      </c>
      <c r="C12" s="8">
        <v>3.7089</v>
      </c>
      <c r="D12" s="8">
        <v>0</v>
      </c>
      <c r="E12" s="9"/>
      <c r="F12" s="10"/>
      <c r="G12" s="10"/>
      <c r="H12" s="10"/>
    </row>
    <row r="13" spans="1:8" ht="12.75">
      <c r="A13" s="7">
        <v>1966</v>
      </c>
      <c r="B13" s="8">
        <v>6.45859</v>
      </c>
      <c r="C13" s="8">
        <v>3.6953</v>
      </c>
      <c r="D13" s="8">
        <v>0</v>
      </c>
      <c r="E13" s="9"/>
      <c r="F13" s="10"/>
      <c r="G13" s="10"/>
      <c r="H13" s="10"/>
    </row>
    <row r="14" spans="1:8" ht="12.75">
      <c r="A14" s="7">
        <v>1967</v>
      </c>
      <c r="B14" s="8">
        <v>6.35811</v>
      </c>
      <c r="C14" s="8">
        <v>3.57252</v>
      </c>
      <c r="D14" s="8">
        <v>0</v>
      </c>
      <c r="E14" s="9"/>
      <c r="F14" s="10"/>
      <c r="G14" s="10"/>
      <c r="H14" s="10"/>
    </row>
    <row r="15" spans="1:8" ht="12.75">
      <c r="A15" s="7">
        <v>1968</v>
      </c>
      <c r="B15" s="8">
        <v>6.91392</v>
      </c>
      <c r="C15" s="8">
        <v>3.33786</v>
      </c>
      <c r="D15" s="8">
        <f>1.07/1000</f>
        <v>0.00107</v>
      </c>
      <c r="E15" s="9"/>
      <c r="F15" s="10"/>
      <c r="G15" s="10"/>
      <c r="H15" s="10"/>
    </row>
    <row r="16" spans="1:8" ht="12.75">
      <c r="A16" s="7">
        <v>1969</v>
      </c>
      <c r="B16" s="8">
        <v>6.8889</v>
      </c>
      <c r="C16" s="8">
        <v>3.24082</v>
      </c>
      <c r="D16" s="8">
        <f>0.48/1000</f>
        <v>0.00047999999999999996</v>
      </c>
      <c r="E16" s="9"/>
      <c r="F16" s="10"/>
      <c r="G16" s="10"/>
      <c r="H16" s="10"/>
    </row>
    <row r="17" spans="1:8" ht="12.75">
      <c r="A17" s="7">
        <v>1970</v>
      </c>
      <c r="B17" s="8">
        <v>6.71288</v>
      </c>
      <c r="C17" s="8">
        <v>3.32133</v>
      </c>
      <c r="D17" s="8">
        <f>10.7/1000</f>
        <v>0.0107</v>
      </c>
      <c r="E17" s="9"/>
      <c r="F17" s="10"/>
      <c r="G17" s="10"/>
      <c r="H17" s="10"/>
    </row>
    <row r="18" spans="1:8" ht="12.75">
      <c r="A18" s="7">
        <v>1971</v>
      </c>
      <c r="B18" s="8">
        <v>7.28362</v>
      </c>
      <c r="C18" s="8">
        <v>3.63387</v>
      </c>
      <c r="D18" s="8">
        <f>22/1000</f>
        <v>0.022</v>
      </c>
      <c r="E18" s="9"/>
      <c r="F18" s="10"/>
      <c r="G18" s="10"/>
      <c r="H18" s="10"/>
    </row>
    <row r="19" spans="1:8" ht="12.75">
      <c r="A19" s="7">
        <v>1972</v>
      </c>
      <c r="B19" s="8">
        <v>8.84389</v>
      </c>
      <c r="C19" s="8">
        <v>4.35756</v>
      </c>
      <c r="D19" s="8">
        <f>271.61/1000</f>
        <v>0.27161</v>
      </c>
      <c r="E19" s="9"/>
      <c r="F19" s="10"/>
      <c r="G19" s="10"/>
      <c r="H19" s="10"/>
    </row>
    <row r="20" spans="1:8" ht="12.75">
      <c r="A20" s="7">
        <v>1973</v>
      </c>
      <c r="B20" s="8">
        <v>8.70293</v>
      </c>
      <c r="C20" s="8">
        <v>4.46127</v>
      </c>
      <c r="D20" s="8">
        <f>29.25/1000</f>
        <v>0.02925</v>
      </c>
      <c r="E20" s="9"/>
      <c r="F20" s="10"/>
      <c r="G20" s="10"/>
      <c r="H20" s="10"/>
    </row>
    <row r="21" spans="1:8" ht="12.75">
      <c r="A21" s="7">
        <v>1974</v>
      </c>
      <c r="B21" s="8">
        <v>11.17976</v>
      </c>
      <c r="C21" s="8">
        <v>5.33699</v>
      </c>
      <c r="D21" s="8">
        <f>16.7/1000</f>
        <v>0.0167</v>
      </c>
      <c r="E21" s="9"/>
      <c r="F21" s="10"/>
      <c r="G21" s="10"/>
      <c r="H21" s="10"/>
    </row>
    <row r="22" spans="1:8" ht="12.75">
      <c r="A22" s="7">
        <v>1975</v>
      </c>
      <c r="B22" s="8">
        <v>13.25398</v>
      </c>
      <c r="C22" s="8">
        <v>6.26883</v>
      </c>
      <c r="D22" s="8">
        <f>19.27/1000</f>
        <v>0.01927</v>
      </c>
      <c r="E22" s="9"/>
      <c r="F22" s="10"/>
      <c r="G22" s="10"/>
      <c r="H22" s="10"/>
    </row>
    <row r="23" spans="1:8" ht="12.75">
      <c r="A23" s="7">
        <v>1976</v>
      </c>
      <c r="B23" s="8">
        <v>13.24816</v>
      </c>
      <c r="C23" s="8">
        <v>6.57969</v>
      </c>
      <c r="D23" s="8">
        <f>130.71/1000</f>
        <v>0.13071000000000002</v>
      </c>
      <c r="E23" s="9"/>
      <c r="F23" s="10"/>
      <c r="G23" s="10"/>
      <c r="H23" s="10"/>
    </row>
    <row r="24" spans="1:8" ht="12.75">
      <c r="A24" s="7">
        <v>1977</v>
      </c>
      <c r="B24" s="8">
        <v>14.95565</v>
      </c>
      <c r="C24" s="8">
        <v>7.20444</v>
      </c>
      <c r="D24" s="8">
        <f>167.64/1000</f>
        <v>0.16763999999999998</v>
      </c>
      <c r="E24" s="9"/>
      <c r="F24" s="10"/>
      <c r="G24" s="10"/>
      <c r="H24" s="10"/>
    </row>
    <row r="25" spans="1:8" ht="12.75">
      <c r="A25" s="7">
        <v>1978</v>
      </c>
      <c r="B25" s="8">
        <v>19.14766</v>
      </c>
      <c r="C25" s="8">
        <v>9.40807</v>
      </c>
      <c r="D25" s="8">
        <f>661.49/1000</f>
        <v>0.66149</v>
      </c>
      <c r="E25" s="9"/>
      <c r="F25" s="10"/>
      <c r="G25" s="10"/>
      <c r="H25" s="10"/>
    </row>
    <row r="26" spans="1:8" ht="12.75">
      <c r="A26" s="7">
        <v>1979</v>
      </c>
      <c r="B26" s="8">
        <v>21.8408</v>
      </c>
      <c r="C26" s="8">
        <v>11.71559</v>
      </c>
      <c r="D26" s="8">
        <f>522.53/1000</f>
        <v>0.5225299999999999</v>
      </c>
      <c r="E26" s="9"/>
      <c r="F26" s="10"/>
      <c r="G26" s="10"/>
      <c r="H26" s="10"/>
    </row>
    <row r="27" spans="1:8" ht="12.75">
      <c r="A27" s="7">
        <v>1980</v>
      </c>
      <c r="B27" s="8">
        <v>26.19505</v>
      </c>
      <c r="C27" s="8">
        <v>12.96751</v>
      </c>
      <c r="D27" s="8">
        <f>1156.21/1000</f>
        <v>1.15621</v>
      </c>
      <c r="E27" s="9"/>
      <c r="F27" s="10"/>
      <c r="G27" s="10"/>
      <c r="H27" s="10"/>
    </row>
    <row r="28" spans="1:8" ht="12.75">
      <c r="A28" s="7">
        <v>1981</v>
      </c>
      <c r="B28" s="8">
        <v>24.60395</v>
      </c>
      <c r="C28" s="8">
        <v>12.16283</v>
      </c>
      <c r="D28" s="8">
        <f>220.42/1000</f>
        <v>0.22041999999999998</v>
      </c>
      <c r="E28" s="9"/>
      <c r="F28" s="10"/>
      <c r="G28" s="10"/>
      <c r="H28" s="10"/>
    </row>
    <row r="29" spans="1:8" ht="12.75">
      <c r="A29" s="7">
        <v>1982</v>
      </c>
      <c r="B29" s="8">
        <v>27.03698</v>
      </c>
      <c r="C29" s="8">
        <v>12.48984</v>
      </c>
      <c r="D29" s="8">
        <f>74.21/1000</f>
        <v>0.07421</v>
      </c>
      <c r="E29" s="9"/>
      <c r="F29" s="10"/>
      <c r="G29" s="10"/>
      <c r="H29" s="10"/>
    </row>
    <row r="30" spans="1:8" ht="12.75">
      <c r="A30" s="7">
        <v>1983</v>
      </c>
      <c r="B30" s="8">
        <v>26.77046</v>
      </c>
      <c r="C30" s="8">
        <v>13.32617</v>
      </c>
      <c r="D30" s="8">
        <f>148.19/1000</f>
        <v>0.14819</v>
      </c>
      <c r="E30" s="9"/>
      <c r="F30" s="10"/>
      <c r="G30" s="10"/>
      <c r="H30" s="10"/>
    </row>
    <row r="31" spans="1:8" ht="12.75">
      <c r="A31" s="7">
        <v>1984</v>
      </c>
      <c r="B31" s="8">
        <v>28.13038</v>
      </c>
      <c r="C31" s="8">
        <v>14.84045</v>
      </c>
      <c r="D31" s="8">
        <f>108.62/1000</f>
        <v>0.10862000000000001</v>
      </c>
      <c r="E31" s="9"/>
      <c r="F31" s="10"/>
      <c r="G31" s="10"/>
      <c r="H31" s="10"/>
    </row>
    <row r="32" spans="1:8" ht="12.75">
      <c r="A32" s="7">
        <v>1985</v>
      </c>
      <c r="B32" s="8">
        <v>28.75547</v>
      </c>
      <c r="C32" s="8">
        <v>17.02622</v>
      </c>
      <c r="D32" s="8">
        <f>279.76/1000</f>
        <v>0.27976</v>
      </c>
      <c r="E32" s="9"/>
      <c r="F32" s="10"/>
      <c r="G32" s="10"/>
      <c r="H32" s="10"/>
    </row>
    <row r="33" spans="1:8" ht="12.75">
      <c r="A33" s="7">
        <v>1986</v>
      </c>
      <c r="B33" s="8">
        <v>35.83601</v>
      </c>
      <c r="C33" s="8">
        <v>20.04154</v>
      </c>
      <c r="D33" s="8">
        <f>302.61/1000</f>
        <v>0.30261</v>
      </c>
      <c r="E33" s="9"/>
      <c r="F33" s="10"/>
      <c r="G33" s="10"/>
      <c r="H33" s="10"/>
    </row>
    <row r="34" spans="1:8" ht="12.75">
      <c r="A34" s="7">
        <v>1987</v>
      </c>
      <c r="B34" s="8">
        <v>40.62923</v>
      </c>
      <c r="C34" s="8">
        <v>22.21344</v>
      </c>
      <c r="D34" s="8">
        <f>190.64/1000</f>
        <v>0.19063999999999998</v>
      </c>
      <c r="E34" s="9"/>
      <c r="F34" s="10"/>
      <c r="G34" s="10"/>
      <c r="H34" s="10"/>
    </row>
    <row r="35" spans="1:8" ht="12.75">
      <c r="A35" s="7">
        <v>1988</v>
      </c>
      <c r="B35" s="8">
        <v>47.09699</v>
      </c>
      <c r="C35" s="8">
        <v>24.74838</v>
      </c>
      <c r="D35" s="8">
        <f>290.17/1000</f>
        <v>0.29017000000000004</v>
      </c>
      <c r="E35" s="9"/>
      <c r="F35" s="10"/>
      <c r="G35" s="10"/>
      <c r="H35" s="10"/>
    </row>
    <row r="36" spans="1:8" ht="12.75">
      <c r="A36" s="7">
        <v>1989</v>
      </c>
      <c r="B36" s="8">
        <v>45.76859</v>
      </c>
      <c r="C36" s="8">
        <v>25.83643</v>
      </c>
      <c r="D36" s="8">
        <f>619.72/1000</f>
        <v>0.61972</v>
      </c>
      <c r="E36" s="9"/>
      <c r="F36" s="10"/>
      <c r="G36" s="10"/>
      <c r="H36" s="10"/>
    </row>
    <row r="37" spans="1:8" ht="12.75">
      <c r="A37" s="7">
        <v>1990</v>
      </c>
      <c r="B37" s="8">
        <v>54.32501</v>
      </c>
      <c r="C37" s="8">
        <v>32.30121</v>
      </c>
      <c r="D37" s="8">
        <f>4312.65/1000</f>
        <v>4.31265</v>
      </c>
      <c r="E37" s="9"/>
      <c r="F37" s="10"/>
      <c r="G37" s="10"/>
      <c r="H37" s="10"/>
    </row>
    <row r="38" spans="1:8" ht="12.75">
      <c r="A38" s="7">
        <v>1991</v>
      </c>
      <c r="B38" s="8">
        <v>58.35878</v>
      </c>
      <c r="C38" s="8">
        <v>36.56423</v>
      </c>
      <c r="D38" s="8">
        <f>6020.68/1000</f>
        <v>6.0206800000000005</v>
      </c>
      <c r="E38" s="9"/>
      <c r="F38" s="10"/>
      <c r="G38" s="10"/>
      <c r="H38" s="10"/>
    </row>
    <row r="39" spans="1:8" ht="12.75">
      <c r="A39" s="7">
        <v>1992</v>
      </c>
      <c r="B39" s="8">
        <v>62.43511</v>
      </c>
      <c r="C39" s="8">
        <v>34.84738</v>
      </c>
      <c r="D39" s="8">
        <f>2996.04/1000</f>
        <v>2.99604</v>
      </c>
      <c r="E39" s="9"/>
      <c r="F39" s="10"/>
      <c r="G39" s="10"/>
      <c r="H39" s="10"/>
    </row>
    <row r="40" spans="1:8" ht="12.75">
      <c r="A40" s="7">
        <v>1993</v>
      </c>
      <c r="B40" s="8">
        <v>56.25941</v>
      </c>
      <c r="C40" s="8">
        <v>33.48315</v>
      </c>
      <c r="D40" s="8">
        <f>2701.02/1000</f>
        <v>2.70102</v>
      </c>
      <c r="E40" s="9"/>
      <c r="F40" s="10"/>
      <c r="G40" s="10"/>
      <c r="H40" s="10"/>
    </row>
    <row r="41" spans="1:8" ht="12.75">
      <c r="A41" s="7">
        <v>1994</v>
      </c>
      <c r="B41" s="8">
        <v>58.96023</v>
      </c>
      <c r="C41" s="8">
        <v>35.24648</v>
      </c>
      <c r="D41" s="8">
        <f>3452.39/1000</f>
        <v>3.45239</v>
      </c>
      <c r="E41" s="9"/>
      <c r="F41" s="10"/>
      <c r="G41" s="10"/>
      <c r="H41" s="10"/>
    </row>
    <row r="42" spans="1:8" ht="12.75">
      <c r="A42" s="7">
        <v>1995</v>
      </c>
      <c r="B42" s="8">
        <v>58.8957</v>
      </c>
      <c r="C42" s="8">
        <v>36.25793</v>
      </c>
      <c r="D42" s="8">
        <f>3723.56/1000</f>
        <v>3.72356</v>
      </c>
      <c r="E42" s="9"/>
      <c r="F42" s="10"/>
      <c r="G42" s="10"/>
      <c r="H42" s="10"/>
    </row>
    <row r="43" spans="1:8" ht="12.75">
      <c r="A43" s="7">
        <v>1996</v>
      </c>
      <c r="B43" s="8">
        <v>55.75058</v>
      </c>
      <c r="C43" s="8">
        <v>36.60637</v>
      </c>
      <c r="D43" s="8">
        <f>3397.67/1000</f>
        <v>3.39767</v>
      </c>
      <c r="E43" s="9"/>
      <c r="F43" s="10"/>
      <c r="G43" s="10"/>
      <c r="H43" s="10"/>
    </row>
    <row r="44" spans="1:8" ht="12.75">
      <c r="A44" s="7">
        <v>1997</v>
      </c>
      <c r="B44" s="8">
        <v>48.65017</v>
      </c>
      <c r="C44" s="8">
        <v>31.35094</v>
      </c>
      <c r="D44" s="8">
        <f>3122.04/1000</f>
        <v>3.12204</v>
      </c>
      <c r="E44" s="9"/>
      <c r="F44" s="10"/>
      <c r="G44" s="10"/>
      <c r="H44" s="10"/>
    </row>
    <row r="45" spans="1:8" ht="12.75">
      <c r="A45" s="7">
        <v>1998</v>
      </c>
      <c r="B45" s="8">
        <v>52.26956</v>
      </c>
      <c r="C45" s="8">
        <v>32.51748</v>
      </c>
      <c r="D45" s="8">
        <f>3011.86/1000</f>
        <v>3.01186</v>
      </c>
      <c r="E45" s="9"/>
      <c r="F45" s="10"/>
      <c r="G45" s="10"/>
      <c r="H45" s="10"/>
    </row>
    <row r="46" spans="1:8" ht="12.75">
      <c r="A46" s="7">
        <v>1999</v>
      </c>
      <c r="B46" s="8">
        <v>53.55072</v>
      </c>
      <c r="C46" s="8">
        <v>33.96974</v>
      </c>
      <c r="D46" s="8">
        <f>2276.88/1000</f>
        <v>2.2768800000000002</v>
      </c>
      <c r="E46" s="9"/>
      <c r="F46" s="10"/>
      <c r="G46" s="10"/>
      <c r="H46" s="10"/>
    </row>
    <row r="47" spans="1:8" ht="12.75">
      <c r="A47" s="7">
        <v>2000</v>
      </c>
      <c r="B47" s="8">
        <v>53.96156</v>
      </c>
      <c r="C47" s="8">
        <v>33.08741</v>
      </c>
      <c r="D47" s="8">
        <v>2.04515</v>
      </c>
      <c r="E47" s="9"/>
      <c r="F47" s="10"/>
      <c r="G47" s="10"/>
      <c r="H47" s="10"/>
    </row>
    <row r="48" spans="1:8" ht="12.75">
      <c r="A48" s="7">
        <v>2001</v>
      </c>
      <c r="B48" s="8">
        <v>52.68723</v>
      </c>
      <c r="C48" s="8">
        <v>33.56226</v>
      </c>
      <c r="D48" s="8">
        <v>2.50143</v>
      </c>
      <c r="E48" s="9"/>
      <c r="F48" s="10"/>
      <c r="G48" s="10"/>
      <c r="H48" s="10"/>
    </row>
    <row r="49" spans="1:8" ht="12.75">
      <c r="A49" s="7">
        <v>2002</v>
      </c>
      <c r="B49" s="8">
        <v>58.57546</v>
      </c>
      <c r="C49" s="8">
        <v>39.88475</v>
      </c>
      <c r="D49" s="8">
        <v>4.53849</v>
      </c>
      <c r="E49" s="9"/>
      <c r="F49" s="10"/>
      <c r="G49" s="10"/>
      <c r="H49" s="10"/>
    </row>
    <row r="50" spans="1:8" ht="12.75">
      <c r="A50" s="7">
        <v>2003</v>
      </c>
      <c r="B50" s="8">
        <v>69.43077</v>
      </c>
      <c r="C50" s="8">
        <v>51.03334</v>
      </c>
      <c r="D50" s="8">
        <v>8.31739</v>
      </c>
      <c r="E50" s="9"/>
      <c r="F50" s="10"/>
      <c r="G50" s="10"/>
      <c r="H50" s="10"/>
    </row>
    <row r="51" spans="1:8" ht="12.75">
      <c r="A51" s="7">
        <v>2004</v>
      </c>
      <c r="B51" s="8">
        <v>79.85483</v>
      </c>
      <c r="C51" s="8">
        <v>57.45777</v>
      </c>
      <c r="D51" s="8">
        <v>7.13411</v>
      </c>
      <c r="E51" s="9"/>
      <c r="F51" s="10"/>
      <c r="G51" s="10"/>
      <c r="H51" s="10"/>
    </row>
    <row r="52" spans="1:8" ht="12.75">
      <c r="A52" s="7">
        <v>2005</v>
      </c>
      <c r="B52" s="8">
        <v>107.83013</v>
      </c>
      <c r="C52" s="8">
        <v>83.7501</v>
      </c>
      <c r="D52" s="8">
        <v>24.99891</v>
      </c>
      <c r="E52" s="9"/>
      <c r="F52" s="10"/>
      <c r="G52" s="10"/>
      <c r="H52" s="10"/>
    </row>
    <row r="53" spans="1:8" ht="12.75">
      <c r="A53" s="7">
        <v>2006</v>
      </c>
      <c r="B53" s="8">
        <v>104.82314</v>
      </c>
      <c r="C53" s="8">
        <v>79.69136</v>
      </c>
      <c r="D53" s="8">
        <v>18.59986</v>
      </c>
      <c r="E53" s="9"/>
      <c r="F53" s="10"/>
      <c r="G53" s="10"/>
      <c r="H53" s="10"/>
    </row>
    <row r="54" spans="1:8" ht="12.75">
      <c r="A54" s="7">
        <v>2007</v>
      </c>
      <c r="B54" s="8">
        <v>104.18107</v>
      </c>
      <c r="C54" s="8">
        <v>75.67675</v>
      </c>
      <c r="D54" s="8">
        <v>9.62389</v>
      </c>
      <c r="E54" s="9"/>
      <c r="F54" s="10"/>
      <c r="G54" s="10"/>
      <c r="H54" s="10"/>
    </row>
    <row r="55" spans="1:8" ht="12.75">
      <c r="A55" s="7">
        <v>2008</v>
      </c>
      <c r="B55" s="8">
        <v>122.29556</v>
      </c>
      <c r="C55" s="8">
        <v>88.17417</v>
      </c>
      <c r="D55" s="8">
        <v>11.06734</v>
      </c>
      <c r="E55" s="9"/>
      <c r="F55" s="11"/>
      <c r="G55" s="10"/>
      <c r="H55" s="10"/>
    </row>
    <row r="56" spans="1:5" ht="12.75">
      <c r="A56" s="12">
        <v>2009</v>
      </c>
      <c r="B56" s="13">
        <v>119.68066</v>
      </c>
      <c r="C56" s="13">
        <v>80.73225000000001</v>
      </c>
      <c r="D56" s="13">
        <v>0.5441</v>
      </c>
      <c r="E56" s="14"/>
    </row>
    <row r="57" spans="1:5" ht="12.75">
      <c r="A57" s="7"/>
      <c r="B57" s="15"/>
      <c r="C57" s="16"/>
      <c r="D57" s="17"/>
      <c r="E57" s="14"/>
    </row>
    <row r="58" ht="12.75">
      <c r="A58" t="s">
        <v>6</v>
      </c>
    </row>
    <row r="59" spans="1:5" ht="12.75" customHeight="1">
      <c r="A59" s="20" t="s">
        <v>7</v>
      </c>
      <c r="B59" s="20"/>
      <c r="C59" s="20"/>
      <c r="D59" s="20"/>
      <c r="E59" s="20"/>
    </row>
    <row r="60" spans="1:5" ht="12.75">
      <c r="A60" s="20"/>
      <c r="B60" s="20"/>
      <c r="C60" s="20"/>
      <c r="D60" s="20"/>
      <c r="E60" s="20"/>
    </row>
    <row r="61" spans="1:5" ht="12.75">
      <c r="A61" s="20"/>
      <c r="B61" s="20"/>
      <c r="C61" s="20"/>
      <c r="D61" s="20"/>
      <c r="E61" s="20"/>
    </row>
    <row r="62" spans="1:5" ht="12.75" customHeight="1">
      <c r="A62" s="20" t="s">
        <v>8</v>
      </c>
      <c r="B62" s="20"/>
      <c r="C62" s="20"/>
      <c r="D62" s="20"/>
      <c r="E62" s="20"/>
    </row>
    <row r="63" spans="1:5" ht="12.75">
      <c r="A63" s="20"/>
      <c r="B63" s="20"/>
      <c r="C63" s="20"/>
      <c r="D63" s="20"/>
      <c r="E63" s="20"/>
    </row>
    <row r="64" spans="1:5" ht="12.75">
      <c r="A64" s="20"/>
      <c r="B64" s="20"/>
      <c r="C64" s="20"/>
      <c r="D64" s="20"/>
      <c r="E64" s="20"/>
    </row>
    <row r="65" spans="1:5" ht="12.75" customHeight="1">
      <c r="A65" s="22" t="s">
        <v>9</v>
      </c>
      <c r="B65" s="20"/>
      <c r="C65" s="20"/>
      <c r="D65" s="20"/>
      <c r="E65" s="20"/>
    </row>
    <row r="66" spans="1:5" ht="12.75">
      <c r="A66" s="20"/>
      <c r="B66" s="20"/>
      <c r="C66" s="20"/>
      <c r="D66" s="20"/>
      <c r="E66" s="20"/>
    </row>
    <row r="67" spans="1:5" ht="12.75">
      <c r="A67" s="20"/>
      <c r="B67" s="20"/>
      <c r="C67" s="20"/>
      <c r="D67" s="20"/>
      <c r="E67" s="20"/>
    </row>
    <row r="68" spans="1:5" ht="12.75">
      <c r="A68" s="20"/>
      <c r="B68" s="20"/>
      <c r="C68" s="20"/>
      <c r="D68" s="20"/>
      <c r="E68" s="20"/>
    </row>
    <row r="70" spans="1:6" ht="12.75" customHeight="1">
      <c r="A70" s="20" t="s">
        <v>10</v>
      </c>
      <c r="B70" s="20"/>
      <c r="C70" s="20"/>
      <c r="D70" s="20"/>
      <c r="E70" s="20"/>
      <c r="F70" s="20"/>
    </row>
    <row r="71" spans="1:6" ht="12.75" customHeight="1">
      <c r="A71" s="20"/>
      <c r="B71" s="20"/>
      <c r="C71" s="20"/>
      <c r="D71" s="20"/>
      <c r="E71" s="20"/>
      <c r="F71" s="20"/>
    </row>
    <row r="72" spans="1:6" ht="12.75" customHeight="1">
      <c r="A72" s="20"/>
      <c r="B72" s="20"/>
      <c r="C72" s="20"/>
      <c r="D72" s="20"/>
      <c r="E72" s="20"/>
      <c r="F72" s="20"/>
    </row>
    <row r="73" spans="1:6" ht="12.75">
      <c r="A73" s="23"/>
      <c r="B73" s="23"/>
      <c r="C73" s="23"/>
      <c r="D73" s="23"/>
      <c r="E73" s="23"/>
      <c r="F73" s="23"/>
    </row>
    <row r="75" spans="1:5" ht="12.75" customHeight="1">
      <c r="A75" s="20" t="s">
        <v>11</v>
      </c>
      <c r="B75" s="20"/>
      <c r="C75" s="20"/>
      <c r="D75" s="20"/>
      <c r="E75" s="20"/>
    </row>
    <row r="76" spans="1:5" ht="12.75">
      <c r="A76" s="20"/>
      <c r="B76" s="20"/>
      <c r="C76" s="20"/>
      <c r="D76" s="20"/>
      <c r="E76" s="20"/>
    </row>
    <row r="77" spans="1:5" ht="12.75">
      <c r="A77" s="20"/>
      <c r="B77" s="20"/>
      <c r="C77" s="20"/>
      <c r="D77" s="20"/>
      <c r="E77" s="20"/>
    </row>
    <row r="78" spans="1:5" ht="12.75">
      <c r="A78" s="20"/>
      <c r="B78" s="20"/>
      <c r="C78" s="20"/>
      <c r="D78" s="20"/>
      <c r="E78" s="20"/>
    </row>
  </sheetData>
  <sheetProtection/>
  <mergeCells count="7">
    <mergeCell ref="A1:E2"/>
    <mergeCell ref="A75:E78"/>
    <mergeCell ref="B5:D5"/>
    <mergeCell ref="A59:E61"/>
    <mergeCell ref="A65:E68"/>
    <mergeCell ref="A62:E64"/>
    <mergeCell ref="A70:F73"/>
  </mergeCells>
  <printOptions/>
  <pageMargins left="0.75" right="0.75" top="1" bottom="1" header="0.5" footer="0.5"/>
  <pageSetup horizontalDpi="600" verticalDpi="600" orientation="portrait" scale="91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mroney</cp:lastModifiedBy>
  <cp:lastPrinted>2011-01-11T03:20:56Z</cp:lastPrinted>
  <dcterms:created xsi:type="dcterms:W3CDTF">2011-01-07T19:55:10Z</dcterms:created>
  <dcterms:modified xsi:type="dcterms:W3CDTF">2011-01-11T03:21:09Z</dcterms:modified>
  <cp:category/>
  <cp:version/>
  <cp:contentType/>
  <cp:contentStatus/>
</cp:coreProperties>
</file>